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3-2024\"/>
    </mc:Choice>
  </mc:AlternateContent>
  <xr:revisionPtr revIDLastSave="0" documentId="13_ncr:1_{ADE4CE8B-901D-4DB3-9211-57BA0487E5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1" i="1" l="1"/>
  <c r="T7" i="1"/>
  <c r="P9" i="1"/>
  <c r="P10" i="1"/>
  <c r="P11" i="1"/>
  <c r="S9" i="1"/>
  <c r="T9" i="1"/>
  <c r="S10" i="1"/>
  <c r="T10" i="1"/>
  <c r="T8" i="1"/>
  <c r="P8" i="1"/>
  <c r="P7" i="1"/>
  <c r="T11" i="1" l="1"/>
  <c r="Q14" i="1"/>
  <c r="S8" i="1"/>
  <c r="S7" i="1"/>
  <c r="R14" i="1" l="1"/>
</calcChain>
</file>

<file path=xl/sharedStrings.xml><?xml version="1.0" encoding="utf-8"?>
<sst xmlns="http://schemas.openxmlformats.org/spreadsheetml/2006/main" count="69" uniqueCount="55">
  <si>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</si>
  <si>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</si>
  <si>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</si>
  <si>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</si>
  <si>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</si>
  <si>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</si>
  <si>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</si>
  <si>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</si>
  <si>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</si>
  <si>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</si>
  <si>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</si>
  <si>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</si>
  <si>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</si>
  <si>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</si>
  <si>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</si>
  <si>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</si>
  <si>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</si>
  <si>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</si>
  <si>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</si>
  <si>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</si>
  <si>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</si>
  <si>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</si>
  <si>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</si>
  <si>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</si>
  <si>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</si>
  <si>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</si>
  <si>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</si>
  <si>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</si>
  <si>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</si>
  <si>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</si>
  <si>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</si>
  <si>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39113600-3 - Lavice </t>
  </si>
  <si>
    <t>39121200-8 - Stoly</t>
  </si>
  <si>
    <t xml:space="preserve">39150000-8 - Různý nábytek a vybavení </t>
  </si>
  <si>
    <t>NE</t>
  </si>
  <si>
    <t>Příloha č. 2 Kupní smlouvy - technická specifikace
Nábytek pro ZČU (II.) 003 - 2024</t>
  </si>
  <si>
    <t>Lavice</t>
  </si>
  <si>
    <t>Komoda</t>
  </si>
  <si>
    <t>Stůl jednací</t>
  </si>
  <si>
    <t>Stůl jednací s přípojným místem</t>
  </si>
  <si>
    <t>Akustický lamelový obklad</t>
  </si>
  <si>
    <t>sada</t>
  </si>
  <si>
    <t>Společná faktura</t>
  </si>
  <si>
    <t xml:space="preserve">Pokud financováno z projektových prostředků, pak ŘEŠITEL uvede: NÁZEV A ČÍSLO DOTAČNÍHO PROJEKTU </t>
  </si>
  <si>
    <t>56 dní</t>
  </si>
  <si>
    <t>Gabriela Langerová, 
Tel.: 37763 1316,
735 713 921</t>
  </si>
  <si>
    <t>Univerzitní 8,
301 00 Plzeň,
Rektorát,
místnost UR 111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</si>
  <si>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</si>
  <si>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r>
      <t>Včetně zaměření prostor do 5 ti kalendářních dnů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od výzvy k plnění. 
Včetně dodání na místo určení, výnos nábytku do 1.NP a jeho montáž na místě.</t>
    </r>
  </si>
  <si>
    <r>
      <t>Rozměr 1200 x 300 x 272 mm, materiál DTDL tl. 36 mm</t>
    </r>
    <r>
      <rPr>
        <b/>
        <sz val="11"/>
        <color rgb="FF000000"/>
        <rFont val="Calibri"/>
        <family val="2"/>
        <charset val="238"/>
      </rPr>
      <t xml:space="preserve"> v dekoru dub</t>
    </r>
    <r>
      <rPr>
        <sz val="11"/>
        <color rgb="FF000000"/>
        <rFont val="Calibri"/>
        <family val="2"/>
        <charset val="238"/>
      </rPr>
      <t xml:space="preserve">. 
</t>
    </r>
    <r>
      <rPr>
        <sz val="11"/>
        <rFont val="Calibri"/>
        <family val="2"/>
        <charset val="238"/>
      </rPr>
      <t>Lavice bude zavěšená na akustickém obložení (resp. na stěně) a bude sloužit k odložení věcí.</t>
    </r>
    <r>
      <rPr>
        <sz val="11"/>
        <color rgb="FFFF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Dodavatel předloží min. 10 ks vzorků materiálu.</t>
    </r>
    <r>
      <rPr>
        <sz val="11"/>
        <color rgb="FF000000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>Viz Příloha č. 3 Kupní smlouvy - půdorys_N (II.)-003-2024.zip</t>
    </r>
  </si>
  <si>
    <t>ANO</t>
  </si>
  <si>
    <r>
      <t xml:space="preserve">Rozměr d 800 x v 1100 x š 427 mm, materiál DTDL tl. 18 mm </t>
    </r>
    <r>
      <rPr>
        <b/>
        <sz val="11"/>
        <color rgb="FF000000"/>
        <rFont val="Calibri"/>
        <family val="2"/>
        <charset val="238"/>
      </rPr>
      <t>v dekoru dub</t>
    </r>
    <r>
      <rPr>
        <sz val="11"/>
        <color rgb="FF000000"/>
        <rFont val="Calibri"/>
        <family val="2"/>
        <charset val="238"/>
      </rPr>
      <t xml:space="preserve">. Dvířka - 2ks.
</t>
    </r>
    <r>
      <rPr>
        <b/>
        <sz val="11"/>
        <color rgb="FF000000"/>
        <rFont val="Calibri"/>
        <family val="2"/>
        <charset val="238"/>
      </rPr>
      <t xml:space="preserve">Dodavatel předloží min. 10 ks vzorků materiálu. </t>
    </r>
    <r>
      <rPr>
        <sz val="11"/>
        <color rgb="FF000000"/>
        <rFont val="Calibri"/>
        <family val="2"/>
        <charset val="238"/>
      </rPr>
      <t xml:space="preserve">
Vrtaný rastr + 2 volné police 
Nábytek stojící na zemi, musí být osazen výškově nastavitelnými rektifikacemi. 
Panty s integrovaným tlumením.
</t>
    </r>
    <r>
      <rPr>
        <b/>
        <sz val="11"/>
        <color rgb="FF000000"/>
        <rFont val="Calibri"/>
        <family val="2"/>
        <charset val="238"/>
      </rPr>
      <t>Úchytky</t>
    </r>
    <r>
      <rPr>
        <sz val="11"/>
        <color rgb="FF000000"/>
        <rFont val="Calibri"/>
        <family val="2"/>
        <charset val="238"/>
      </rPr>
      <t xml:space="preserve"> (celkem 6 ks): úchytka kovová matná černá, rozteč 192 mm. </t>
    </r>
    <r>
      <rPr>
        <b/>
        <sz val="11"/>
        <color rgb="FF000000"/>
        <rFont val="Calibri"/>
        <family val="2"/>
        <charset val="238"/>
      </rPr>
      <t xml:space="preserve">Dodavatel předloží min. 5 ks vzorků. </t>
    </r>
    <r>
      <rPr>
        <sz val="11"/>
        <color rgb="FF000000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 xml:space="preserve">
Viz Příloha č. 3 Kupní smlouvy - půdorys_N (II.)-003-2024.zip</t>
    </r>
  </si>
  <si>
    <r>
      <t xml:space="preserve">Rozměr 1400 x 800 mm, 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výška stolu 750 mm</t>
    </r>
    <r>
      <rPr>
        <sz val="11"/>
        <color rgb="FF000000"/>
        <rFont val="Calibri"/>
        <family val="2"/>
        <charset val="238"/>
      </rPr>
      <t xml:space="preserve">, materiál DTDL tl. 36 mm </t>
    </r>
    <r>
      <rPr>
        <b/>
        <sz val="11"/>
        <color rgb="FF000000"/>
        <rFont val="Calibri"/>
        <family val="2"/>
        <charset val="238"/>
      </rPr>
      <t>v dekoru zlatý dub</t>
    </r>
    <r>
      <rPr>
        <sz val="11"/>
        <color rgb="FF000000"/>
        <rFont val="Calibri"/>
        <family val="2"/>
        <charset val="238"/>
      </rPr>
      <t xml:space="preserve">. 
</t>
    </r>
    <r>
      <rPr>
        <b/>
        <sz val="11"/>
        <color rgb="FF000000"/>
        <rFont val="Calibri"/>
        <family val="2"/>
        <charset val="238"/>
      </rPr>
      <t xml:space="preserve">Dodavatel předloží min. 10 ks vzorků materiálu </t>
    </r>
    <r>
      <rPr>
        <sz val="11"/>
        <color rgb="FF000000"/>
        <rFont val="Calibri"/>
        <family val="2"/>
        <charset val="238"/>
      </rPr>
      <t xml:space="preserve">
Podnož jeklová 40 x 40 mm, povrchová úprava barva RAL</t>
    </r>
    <r>
      <rPr>
        <b/>
        <sz val="11"/>
        <color rgb="FF000000"/>
        <rFont val="Calibri"/>
        <family val="2"/>
        <charset val="238"/>
      </rPr>
      <t xml:space="preserve"> - dle požadavku objednatele na základě předloženého vzorníku barev RAL dodavatelem. </t>
    </r>
    <r>
      <rPr>
        <sz val="11"/>
        <color rgb="FF000000"/>
        <rFont val="Calibri"/>
        <family val="2"/>
        <charset val="238"/>
      </rPr>
      <t xml:space="preserve">
Nábytek stojící na zemi, musí být osazen výškově nastavitelnými rektifikacemi. 
</t>
    </r>
    <r>
      <rPr>
        <sz val="11"/>
        <rFont val="Calibri"/>
        <family val="2"/>
        <charset val="238"/>
      </rPr>
      <t>Viz Příloha č. 3 Kupní smlouvy - půdorys_N (II.)-003-2024.zip</t>
    </r>
  </si>
  <si>
    <r>
      <t>Rozměr 1400 x 800 mm , výška stolu 750 mm, materiál DTDL tl. 36 mm</t>
    </r>
    <r>
      <rPr>
        <b/>
        <sz val="11"/>
        <color rgb="FF000000"/>
        <rFont val="Calibri"/>
        <family val="2"/>
        <charset val="238"/>
      </rPr>
      <t xml:space="preserve"> v dekoru zlatý dub</t>
    </r>
    <r>
      <rPr>
        <sz val="11"/>
        <color rgb="FF000000"/>
        <rFont val="Calibri"/>
        <family val="2"/>
        <charset val="238"/>
      </rPr>
      <t xml:space="preserve">. 
</t>
    </r>
    <r>
      <rPr>
        <b/>
        <sz val="11"/>
        <color rgb="FF000000"/>
        <rFont val="Calibri"/>
        <family val="2"/>
        <charset val="238"/>
      </rPr>
      <t>Dodavatel předloží min. 10 ks vzorků materiálu.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color rgb="FF000000"/>
        <rFont val="Calibri"/>
        <family val="2"/>
        <charset val="238"/>
      </rPr>
      <t xml:space="preserve">Podnož jeklová 40 x 40 mm, povrchová úprava barva RAL - </t>
    </r>
    <r>
      <rPr>
        <b/>
        <sz val="11"/>
        <color rgb="FF000000"/>
        <rFont val="Calibri"/>
        <family val="2"/>
        <charset val="238"/>
      </rPr>
      <t>dle požadavku objednatele na základě předloženého vzorníku barev RAL dodavatelem.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Přípojné místo </t>
    </r>
    <r>
      <rPr>
        <sz val="11"/>
        <color rgb="FF000000"/>
        <rFont val="Calibri"/>
        <family val="2"/>
        <charset val="238"/>
      </rPr>
      <t xml:space="preserve">zafrézované do stolové desky, viditelný obal kovový (hliník). Přípojné místo výklopné, osazené min. 1x 230V, 1x USB A/C 22W, 1x HDMI. 
</t>
    </r>
    <r>
      <rPr>
        <b/>
        <sz val="11"/>
        <rFont val="Calibri"/>
        <family val="2"/>
        <charset val="238"/>
      </rPr>
      <t xml:space="preserve">Dodavatel předloží min. 5 ks vzorků. </t>
    </r>
    <r>
      <rPr>
        <sz val="11"/>
        <color rgb="FF000000"/>
        <rFont val="Calibri"/>
        <family val="2"/>
        <charset val="238"/>
      </rPr>
      <t xml:space="preserve">
Nábytek stojící na zemi, musí být osazen výškově nastavitelnými rektifikacemi. 
</t>
    </r>
    <r>
      <rPr>
        <sz val="11"/>
        <rFont val="Calibri"/>
        <family val="2"/>
        <charset val="238"/>
      </rPr>
      <t xml:space="preserve">
Viz Příloha č. 3 Kupní smlouvy - půdorys_N (II.)-003-2024.zip</t>
    </r>
  </si>
  <si>
    <r>
      <t xml:space="preserve">Délka 11 m, výška 2,3 m (rozměry jsou orientační a budou upřesněny po zaměření a odsouhlaseny objednavatelem). 
MDF lamely 27 x 12 mm </t>
    </r>
    <r>
      <rPr>
        <b/>
        <sz val="11"/>
        <color rgb="FF000000"/>
        <rFont val="Calibri"/>
        <family val="2"/>
        <charset val="238"/>
      </rPr>
      <t>v dekoru zlatý dub</t>
    </r>
    <r>
      <rPr>
        <sz val="11"/>
        <color rgb="FF000000"/>
        <rFont val="Calibri"/>
        <family val="2"/>
        <charset val="238"/>
      </rPr>
      <t xml:space="preserve">, lepené na černém filcu o tl. 7,5 mm. 
</t>
    </r>
    <r>
      <rPr>
        <b/>
        <sz val="11"/>
        <color rgb="FF000000"/>
        <rFont val="Calibri"/>
        <family val="2"/>
        <charset val="238"/>
      </rPr>
      <t xml:space="preserve">Dodavatel předloží min. 8 ks vzorků. 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Včetně 20 ks háčků:</t>
    </r>
    <r>
      <rPr>
        <sz val="11"/>
        <color rgb="FF000000"/>
        <rFont val="Calibri"/>
        <family val="2"/>
        <charset val="238"/>
      </rPr>
      <t xml:space="preserve"> háček kovový černý matný - 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theme="1"/>
        <rFont val="Courier New"/>
        <family val="3"/>
        <charset val="238"/>
      </rPr>
      <t>Ø</t>
    </r>
    <r>
      <rPr>
        <sz val="11"/>
        <color theme="1"/>
        <rFont val="Calibri"/>
        <family val="2"/>
        <charset val="238"/>
      </rPr>
      <t xml:space="preserve"> min 21 mm, délka 50 mm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>.</t>
    </r>
    <r>
      <rPr>
        <b/>
        <sz val="11"/>
        <color rgb="FF000000"/>
        <rFont val="Calibri"/>
        <family val="2"/>
        <charset val="238"/>
      </rPr>
      <t xml:space="preserve"> Dodavatel předloží min. 5 ks vzorků.</t>
    </r>
    <r>
      <rPr>
        <sz val="11"/>
        <color rgb="FF000000"/>
        <rFont val="Calibri"/>
        <family val="2"/>
        <charset val="238"/>
      </rPr>
      <t xml:space="preserve">
Viz Příloha č. 3 Kupní smlouvy - půdorys_N (II.)-003-2024.zip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</si>
</sst>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4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ourier New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left" vertical="center" wrapText="1" indent="2"/>
    </xf>
    <xf numFmtId="164" fontId="0" fillId="0" borderId="16" xfId="0" applyNumberFormat="1" applyBorder="1" applyAlignment="1">
      <alignment horizontal="right" vertical="center" indent="2"/>
    </xf>
    <xf numFmtId="164" fontId="8" fillId="5" borderId="16" xfId="0" applyNumberFormat="1" applyFont="1" applyFill="1" applyBorder="1" applyAlignment="1">
      <alignment horizontal="right" vertical="center" indent="2"/>
    </xf>
    <xf numFmtId="165" fontId="0" fillId="0" borderId="16" xfId="0" applyNumberFormat="1" applyBorder="1" applyAlignment="1">
      <alignment horizontal="right" vertical="center" indent="2"/>
    </xf>
    <xf numFmtId="0" fontId="0" fillId="0" borderId="16" xfId="0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6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6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topLeftCell="G1" zoomScaleNormal="100" workbookViewId="0">
      <selection activeCell="G9" sqref="G9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3.28515625" style="1" customWidth="1"/>
    <col min="4" max="4" width="9.7109375" style="2" customWidth="1"/>
    <col min="5" max="5" width="10" style="3" customWidth="1"/>
    <col min="6" max="6" width="151.8554687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2.140625" style="4" customWidth="1"/>
    <col min="11" max="11" width="35.28515625" hidden="1" customWidth="1"/>
    <col min="12" max="12" width="43.7109375" customWidth="1"/>
    <col min="13" max="13" width="23.5703125" customWidth="1"/>
    <col min="14" max="14" width="30.28515625" style="4" customWidth="1"/>
    <col min="15" max="15" width="25.5703125" style="4" customWidth="1"/>
    <col min="16" max="16" width="17.710937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6.140625" style="5" customWidth="1"/>
  </cols>
  <sheetData>
    <row r="1" spans="1:22" ht="39" customHeight="1" x14ac:dyDescent="0.25">
      <c r="B1" s="68" t="s">
        <v>35</v>
      </c>
      <c r="C1" s="68"/>
      <c r="D1" s="68"/>
      <c r="E1" s="68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29.25" customHeight="1" x14ac:dyDescent="0.25">
      <c r="B2" s="7"/>
      <c r="C2" s="7"/>
      <c r="D2" s="7"/>
      <c r="E2" s="7"/>
      <c r="G2" s="69"/>
      <c r="H2" s="70"/>
      <c r="I2" s="70"/>
      <c r="J2" s="70"/>
      <c r="K2" s="70"/>
      <c r="L2" s="70"/>
      <c r="M2" s="70"/>
      <c r="N2" s="70"/>
      <c r="O2" s="70"/>
      <c r="P2" s="1"/>
      <c r="R2" s="6"/>
      <c r="S2" s="6"/>
      <c r="T2" s="6"/>
      <c r="U2" s="6"/>
      <c r="V2" s="6"/>
    </row>
    <row r="3" spans="1:22" ht="30" customHeight="1" x14ac:dyDescent="0.25">
      <c r="B3" s="8"/>
      <c r="C3" s="9" t="s">
        <v>0</v>
      </c>
      <c r="D3" s="65"/>
      <c r="E3" s="65"/>
      <c r="F3" s="65"/>
      <c r="G3" s="70"/>
      <c r="H3" s="70"/>
      <c r="I3" s="70"/>
      <c r="J3" s="70"/>
      <c r="K3" s="70"/>
      <c r="L3" s="70"/>
      <c r="M3" s="70"/>
      <c r="N3" s="70"/>
      <c r="O3" s="70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65"/>
      <c r="E4" s="65"/>
      <c r="F4" s="65"/>
      <c r="G4" s="65"/>
      <c r="H4" s="65"/>
      <c r="I4" s="65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43</v>
      </c>
      <c r="L6" s="19" t="s">
        <v>12</v>
      </c>
      <c r="M6" s="21" t="s">
        <v>13</v>
      </c>
      <c r="N6" s="19" t="s">
        <v>14</v>
      </c>
      <c r="O6" s="19" t="s">
        <v>47</v>
      </c>
      <c r="P6" s="19" t="s">
        <v>15</v>
      </c>
      <c r="Q6" s="19" t="s">
        <v>16</v>
      </c>
      <c r="R6" s="22" t="s">
        <v>17</v>
      </c>
      <c r="S6" s="19" t="s">
        <v>18</v>
      </c>
      <c r="T6" s="19" t="s">
        <v>19</v>
      </c>
      <c r="U6" s="19" t="s">
        <v>20</v>
      </c>
      <c r="V6" s="19" t="s">
        <v>21</v>
      </c>
    </row>
    <row r="7" spans="1:22" ht="112.5" customHeight="1" thickTop="1" x14ac:dyDescent="0.25">
      <c r="A7" s="23"/>
      <c r="B7" s="36">
        <v>1</v>
      </c>
      <c r="C7" s="37" t="s">
        <v>36</v>
      </c>
      <c r="D7" s="38">
        <v>1</v>
      </c>
      <c r="E7" s="39" t="s">
        <v>22</v>
      </c>
      <c r="F7" s="40" t="s">
        <v>49</v>
      </c>
      <c r="G7" s="81"/>
      <c r="H7" s="37" t="s">
        <v>50</v>
      </c>
      <c r="I7" s="37" t="s">
        <v>34</v>
      </c>
      <c r="J7" s="73" t="s">
        <v>42</v>
      </c>
      <c r="K7" s="73"/>
      <c r="L7" s="76" t="s">
        <v>48</v>
      </c>
      <c r="M7" s="73" t="s">
        <v>45</v>
      </c>
      <c r="N7" s="73" t="s">
        <v>46</v>
      </c>
      <c r="O7" s="76" t="s">
        <v>44</v>
      </c>
      <c r="P7" s="41">
        <f>D7*Q7</f>
        <v>7000</v>
      </c>
      <c r="Q7" s="42">
        <v>7000</v>
      </c>
      <c r="R7" s="84"/>
      <c r="S7" s="43">
        <f>D7*R7</f>
        <v>0</v>
      </c>
      <c r="T7" s="44" t="str">
        <f>IF(ISNUMBER(R7), IF(R7&gt;Q7,"NEVYHOVUJE","VYHOVUJE")," ")</f>
        <v xml:space="preserve"> </v>
      </c>
      <c r="U7" s="73"/>
      <c r="V7" s="39" t="s">
        <v>31</v>
      </c>
    </row>
    <row r="8" spans="1:22" ht="145.5" customHeight="1" x14ac:dyDescent="0.25">
      <c r="A8" s="23"/>
      <c r="B8" s="54">
        <v>2</v>
      </c>
      <c r="C8" s="55" t="s">
        <v>37</v>
      </c>
      <c r="D8" s="56">
        <v>3</v>
      </c>
      <c r="E8" s="57" t="s">
        <v>22</v>
      </c>
      <c r="F8" s="58" t="s">
        <v>51</v>
      </c>
      <c r="G8" s="82"/>
      <c r="H8" s="55" t="s">
        <v>50</v>
      </c>
      <c r="I8" s="55" t="s">
        <v>34</v>
      </c>
      <c r="J8" s="74"/>
      <c r="K8" s="74"/>
      <c r="L8" s="77"/>
      <c r="M8" s="74"/>
      <c r="N8" s="74"/>
      <c r="O8" s="77"/>
      <c r="P8" s="59">
        <f>D8*Q8</f>
        <v>21000</v>
      </c>
      <c r="Q8" s="60">
        <v>7000</v>
      </c>
      <c r="R8" s="85"/>
      <c r="S8" s="61">
        <f>D8*R8</f>
        <v>0</v>
      </c>
      <c r="T8" s="62" t="str">
        <f t="shared" ref="T8" si="0">IF(ISNUMBER(R8), IF(R8&gt;Q8,"NEVYHOVUJE","VYHOVUJE")," ")</f>
        <v xml:space="preserve"> </v>
      </c>
      <c r="U8" s="74"/>
      <c r="V8" s="63" t="s">
        <v>33</v>
      </c>
    </row>
    <row r="9" spans="1:22" ht="129.75" customHeight="1" x14ac:dyDescent="0.25">
      <c r="A9" s="23"/>
      <c r="B9" s="54">
        <v>3</v>
      </c>
      <c r="C9" s="55" t="s">
        <v>38</v>
      </c>
      <c r="D9" s="56">
        <v>4</v>
      </c>
      <c r="E9" s="57" t="s">
        <v>22</v>
      </c>
      <c r="F9" s="58" t="s">
        <v>52</v>
      </c>
      <c r="G9" s="82"/>
      <c r="H9" s="55" t="s">
        <v>50</v>
      </c>
      <c r="I9" s="55" t="s">
        <v>34</v>
      </c>
      <c r="J9" s="74"/>
      <c r="K9" s="74"/>
      <c r="L9" s="77"/>
      <c r="M9" s="74"/>
      <c r="N9" s="74"/>
      <c r="O9" s="77"/>
      <c r="P9" s="59">
        <f>D9*Q9</f>
        <v>53200</v>
      </c>
      <c r="Q9" s="60">
        <v>13300</v>
      </c>
      <c r="R9" s="85"/>
      <c r="S9" s="61">
        <f>D9*R9</f>
        <v>0</v>
      </c>
      <c r="T9" s="62" t="str">
        <f t="shared" ref="T9:T11" si="1">IF(ISNUMBER(R9), IF(R9&gt;Q9,"NEVYHOVUJE","VYHOVUJE")," ")</f>
        <v xml:space="preserve"> </v>
      </c>
      <c r="U9" s="74"/>
      <c r="V9" s="79" t="s">
        <v>32</v>
      </c>
    </row>
    <row r="10" spans="1:22" ht="158.25" customHeight="1" x14ac:dyDescent="0.25">
      <c r="A10" s="23"/>
      <c r="B10" s="54">
        <v>4</v>
      </c>
      <c r="C10" s="55" t="s">
        <v>39</v>
      </c>
      <c r="D10" s="56">
        <v>2</v>
      </c>
      <c r="E10" s="57" t="s">
        <v>22</v>
      </c>
      <c r="F10" s="58" t="s">
        <v>53</v>
      </c>
      <c r="G10" s="82"/>
      <c r="H10" s="55" t="s">
        <v>50</v>
      </c>
      <c r="I10" s="55" t="s">
        <v>34</v>
      </c>
      <c r="J10" s="74"/>
      <c r="K10" s="74"/>
      <c r="L10" s="77"/>
      <c r="M10" s="74"/>
      <c r="N10" s="74"/>
      <c r="O10" s="77"/>
      <c r="P10" s="59">
        <f>D10*Q10</f>
        <v>28600</v>
      </c>
      <c r="Q10" s="60">
        <v>14300</v>
      </c>
      <c r="R10" s="85"/>
      <c r="S10" s="61">
        <f>D10*R10</f>
        <v>0</v>
      </c>
      <c r="T10" s="62" t="str">
        <f t="shared" si="1"/>
        <v xml:space="preserve"> </v>
      </c>
      <c r="U10" s="74"/>
      <c r="V10" s="80"/>
    </row>
    <row r="11" spans="1:22" ht="141" customHeight="1" thickBot="1" x14ac:dyDescent="0.3">
      <c r="A11" s="23"/>
      <c r="B11" s="45">
        <v>5</v>
      </c>
      <c r="C11" s="46" t="s">
        <v>40</v>
      </c>
      <c r="D11" s="47">
        <v>1</v>
      </c>
      <c r="E11" s="48" t="s">
        <v>41</v>
      </c>
      <c r="F11" s="49" t="s">
        <v>54</v>
      </c>
      <c r="G11" s="83"/>
      <c r="H11" s="46" t="s">
        <v>50</v>
      </c>
      <c r="I11" s="46" t="s">
        <v>34</v>
      </c>
      <c r="J11" s="75"/>
      <c r="K11" s="75"/>
      <c r="L11" s="78"/>
      <c r="M11" s="75"/>
      <c r="N11" s="75"/>
      <c r="O11" s="78"/>
      <c r="P11" s="50">
        <f>D11*Q11</f>
        <v>85000</v>
      </c>
      <c r="Q11" s="51">
        <v>85000</v>
      </c>
      <c r="R11" s="86"/>
      <c r="S11" s="52">
        <f>D11*R11</f>
        <v>0</v>
      </c>
      <c r="T11" s="53" t="str">
        <f t="shared" si="1"/>
        <v xml:space="preserve"> </v>
      </c>
      <c r="U11" s="75"/>
      <c r="V11" s="48" t="s">
        <v>33</v>
      </c>
    </row>
    <row r="12" spans="1:22" ht="13.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  <c r="S12" s="24"/>
    </row>
    <row r="13" spans="1:22" ht="60.75" customHeight="1" thickTop="1" thickBot="1" x14ac:dyDescent="0.3">
      <c r="B13" s="71" t="s">
        <v>23</v>
      </c>
      <c r="C13" s="71"/>
      <c r="D13" s="71"/>
      <c r="E13" s="71"/>
      <c r="F13" s="71"/>
      <c r="G13" s="71"/>
      <c r="H13" s="71"/>
      <c r="I13" s="71"/>
      <c r="J13" s="71"/>
      <c r="K13" s="12"/>
      <c r="L13" s="25"/>
      <c r="M13" s="25"/>
      <c r="N13" s="25"/>
      <c r="O13" s="26"/>
      <c r="P13" s="26"/>
      <c r="Q13" s="27" t="s">
        <v>24</v>
      </c>
      <c r="R13" s="72" t="s">
        <v>25</v>
      </c>
      <c r="S13" s="72"/>
      <c r="T13" s="72"/>
      <c r="U13" s="17"/>
    </row>
    <row r="14" spans="1:22" ht="33" customHeight="1" thickTop="1" thickBot="1" x14ac:dyDescent="0.3">
      <c r="B14" s="66" t="s">
        <v>26</v>
      </c>
      <c r="C14" s="66"/>
      <c r="D14" s="66"/>
      <c r="E14" s="66"/>
      <c r="F14" s="66"/>
      <c r="G14" s="66"/>
      <c r="H14" s="64"/>
      <c r="I14" s="64"/>
      <c r="J14" s="28"/>
      <c r="L14" s="29"/>
      <c r="M14" s="29"/>
      <c r="N14" s="29"/>
      <c r="O14" s="30"/>
      <c r="P14" s="30"/>
      <c r="Q14" s="31">
        <f>SUM(P7:P11)</f>
        <v>194800</v>
      </c>
      <c r="R14" s="67">
        <f>SUM(S7:S11)</f>
        <v>0</v>
      </c>
      <c r="S14" s="67"/>
      <c r="T14" s="67"/>
    </row>
    <row r="15" spans="1:22" s="32" customFormat="1" ht="15.75" thickTop="1" x14ac:dyDescent="0.25">
      <c r="B15" s="32" t="s">
        <v>27</v>
      </c>
      <c r="V15" s="33"/>
    </row>
    <row r="16" spans="1:22" s="32" customFormat="1" x14ac:dyDescent="0.25">
      <c r="B16" s="34" t="s">
        <v>28</v>
      </c>
      <c r="C16" s="32" t="s">
        <v>29</v>
      </c>
      <c r="V16" s="33"/>
    </row>
    <row r="17" spans="2:22" s="32" customFormat="1" x14ac:dyDescent="0.25">
      <c r="B17" s="34" t="s">
        <v>28</v>
      </c>
      <c r="C17" s="32" t="s">
        <v>30</v>
      </c>
      <c r="V17" s="33"/>
    </row>
    <row r="18" spans="2:22" s="32" customFormat="1" x14ac:dyDescent="0.25">
      <c r="V18" s="33"/>
    </row>
    <row r="19" spans="2:22" s="32" customFormat="1" x14ac:dyDescent="0.25">
      <c r="V19" s="33"/>
    </row>
    <row r="21" spans="2:22" x14ac:dyDescent="0.25">
      <c r="C21"/>
      <c r="E21"/>
      <c r="F21"/>
      <c r="H21"/>
      <c r="I21"/>
    </row>
    <row r="22" spans="2:22" x14ac:dyDescent="0.25">
      <c r="C22"/>
      <c r="E22"/>
      <c r="F22"/>
      <c r="H22"/>
      <c r="I22"/>
    </row>
    <row r="23" spans="2:22" x14ac:dyDescent="0.25">
      <c r="C23"/>
      <c r="E23"/>
      <c r="F23"/>
      <c r="H23"/>
      <c r="I23"/>
    </row>
    <row r="24" spans="2:22" x14ac:dyDescent="0.25">
      <c r="C24"/>
      <c r="E24"/>
      <c r="F24"/>
      <c r="H24"/>
      <c r="I24"/>
    </row>
    <row r="25" spans="2:22" x14ac:dyDescent="0.25">
      <c r="C25"/>
      <c r="E25"/>
      <c r="F25"/>
      <c r="H25"/>
      <c r="I25"/>
    </row>
    <row r="26" spans="2:22" x14ac:dyDescent="0.25">
      <c r="C26"/>
      <c r="E26"/>
      <c r="F26"/>
      <c r="H26"/>
      <c r="I26"/>
    </row>
    <row r="27" spans="2:22" x14ac:dyDescent="0.25">
      <c r="C27"/>
      <c r="E27"/>
      <c r="F27"/>
      <c r="H27"/>
      <c r="I27"/>
    </row>
    <row r="28" spans="2:22" x14ac:dyDescent="0.25">
      <c r="C28"/>
      <c r="E28"/>
      <c r="F28"/>
      <c r="H28"/>
      <c r="I28"/>
    </row>
    <row r="29" spans="2:22" x14ac:dyDescent="0.25">
      <c r="C29"/>
      <c r="E29"/>
      <c r="F29"/>
      <c r="H29"/>
      <c r="I29"/>
    </row>
    <row r="30" spans="2:22" x14ac:dyDescent="0.25">
      <c r="C30"/>
      <c r="E30"/>
      <c r="F30"/>
      <c r="H30"/>
      <c r="I30"/>
    </row>
    <row r="31" spans="2:22" x14ac:dyDescent="0.25">
      <c r="C31"/>
      <c r="E31"/>
      <c r="F31"/>
      <c r="H31"/>
      <c r="I31"/>
    </row>
    <row r="32" spans="2:22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  <row r="46" spans="3:9" x14ac:dyDescent="0.25">
      <c r="C46"/>
      <c r="E46"/>
      <c r="F46"/>
      <c r="H46"/>
      <c r="I46"/>
    </row>
    <row r="47" spans="3:9" x14ac:dyDescent="0.25">
      <c r="C47"/>
      <c r="E47"/>
      <c r="F47"/>
      <c r="H47"/>
      <c r="I47"/>
    </row>
    <row r="48" spans="3:9" x14ac:dyDescent="0.25">
      <c r="C48"/>
      <c r="E48"/>
      <c r="F48"/>
      <c r="H48"/>
      <c r="I48"/>
    </row>
    <row r="49" spans="3:9" x14ac:dyDescent="0.25">
      <c r="C49"/>
      <c r="E49"/>
      <c r="F49"/>
      <c r="H49"/>
      <c r="I49"/>
    </row>
  </sheetData>
  <sheetProtection algorithmName="SHA-512" hashValue="yj9DA8rPMu6m5bNOfL6euvZVPdbEC/aODfBBJ7iRFmojbmzY2LeBot19yKJ7irLH4gNfYc3DdkKjtgBR7Aa0Fg==" saltValue="6rIn1Iipv2KwvK5f0bLwjg==" spinCount="100000" sheet="1" objects="1" scenarios="1" selectLockedCells="1"/>
  <mergeCells count="14">
    <mergeCell ref="M7:M11"/>
    <mergeCell ref="N7:N11"/>
    <mergeCell ref="O7:O11"/>
    <mergeCell ref="U7:U11"/>
    <mergeCell ref="V9:V10"/>
    <mergeCell ref="B14:G14"/>
    <mergeCell ref="R14:T14"/>
    <mergeCell ref="B1:E1"/>
    <mergeCell ref="G2:O3"/>
    <mergeCell ref="B13:J13"/>
    <mergeCell ref="R13:T13"/>
    <mergeCell ref="J7:J11"/>
    <mergeCell ref="K7:K11"/>
    <mergeCell ref="L7:L11"/>
  </mergeCells>
  <phoneticPr fontId="11" type="noConversion"/>
  <conditionalFormatting sqref="B7:B11 D7:D11">
    <cfRule type="expression" dxfId="11" priority="2">
      <formula>LEN(TRIM(B7))=0</formula>
    </cfRule>
  </conditionalFormatting>
  <conditionalFormatting sqref="B7:B11">
    <cfRule type="cellIs" dxfId="10" priority="3" operator="greaterThanOrEqual">
      <formula>1</formula>
    </cfRule>
  </conditionalFormatting>
  <conditionalFormatting sqref="G7:G11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11">
    <cfRule type="containsText" dxfId="5" priority="14" operator="containsText" text="ANO">
      <formula>NOT(ISERROR(SEARCH("ANO",H7)))</formula>
    </cfRule>
  </conditionalFormatting>
  <conditionalFormatting sqref="R7:R11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:T11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11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2024-01-29T11:54:49Z</cp:lastPrinted>
  <dcterms:created xsi:type="dcterms:W3CDTF">2014-03-05T12:43:32Z</dcterms:created>
  <dcterms:modified xsi:type="dcterms:W3CDTF">2024-01-30T12:31:33Z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